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<sst xmlns="http://schemas.openxmlformats.org/spreadsheetml/2006/main" count="53" uniqueCount="48">
  <si>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Suomen Pöytätennisliitto ry - SPTL</t>
  </si>
  <si>
    <t>PÄIVÄMÄÄRÄ</t>
  </si>
  <si>
    <t>SARJAOTTELUN PÖYTÄKIRJA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</si>
  <si>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</si>
  <si>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</si>
  <si>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</si>
  <si>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</si>
  <si>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</si>
  <si>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</si>
  <si>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</si>
  <si>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</si>
  <si>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</si>
  <si>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</si>
  <si>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</si>
  <si>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</si>
  <si>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</si>
  <si>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</si>
  <si>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</si>
  <si>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</si>
  <si>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</si>
  <si>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</si>
  <si>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</si>
  <si>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</si>
  <si>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</si>
  <si>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</si>
  <si>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</si>
  <si>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</si>
  <si>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</si>
  <si>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</si>
  <si>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</si>
  <si>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</si>
  <si>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</si>
  <si>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</si>
  <si>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</si>
  <si>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</si>
  <si>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</si>
  <si>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</si>
  <si>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</si>
  <si>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24.1.2008 / Asko Kilpi</t>
  </si>
  <si>
    <t>TuKa</t>
  </si>
  <si>
    <t>Kantola Roope</t>
  </si>
  <si>
    <t>Flemming Jouni</t>
  </si>
  <si>
    <t>Nyyssönen Matti</t>
  </si>
  <si>
    <t>Soine Toni</t>
  </si>
  <si>
    <t>Jormanainen Toni</t>
  </si>
  <si>
    <t>Mestaruussarja</t>
  </si>
  <si>
    <t>Pelli Arto</t>
  </si>
  <si>
    <t>Jormanainen Jani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</si>
</sst>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9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1" xfId="0" applyFont="1" applyFill="1" applyBorder="1" applyAlignment="1" applyProtection="1">
      <alignment horizontal="left" vertical="center" indent="2"/>
      <protection locked="0"/>
    </xf>
    <xf numFmtId="0" fontId="1" fillId="0" borderId="11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7" xfId="0" applyFont="1" applyBorder="1" applyAlignment="1" applyProtection="1">
      <alignment horizontal="left" vertical="center" indent="2"/>
      <protection locked="0"/>
    </xf>
    <xf numFmtId="2" fontId="3" fillId="0" borderId="12" xfId="0" applyNumberFormat="1" applyFont="1" applyFill="1" applyBorder="1" applyAlignment="1">
      <alignment horizont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2" fontId="6" fillId="0" borderId="15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 quotePrefix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4" borderId="30" xfId="0" applyFont="1" applyFill="1" applyBorder="1" applyAlignment="1" applyProtection="1">
      <alignment horizontal="left" vertical="center" indent="2"/>
      <protection/>
    </xf>
    <xf numFmtId="0" fontId="0" fillId="4" borderId="30" xfId="0" applyFill="1" applyBorder="1" applyAlignment="1">
      <alignment horizontal="left" vertical="center" indent="2"/>
    </xf>
    <xf numFmtId="0" fontId="0" fillId="4" borderId="31" xfId="0" applyFill="1" applyBorder="1" applyAlignment="1">
      <alignment horizontal="left" vertical="center" indent="2"/>
    </xf>
    <xf numFmtId="0" fontId="0" fillId="0" borderId="12" xfId="0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0" fontId="9" fillId="0" borderId="33" xfId="0" applyFont="1" applyFill="1" applyBorder="1" applyAlignment="1" applyProtection="1">
      <alignment horizontal="left" vertical="center" indent="2"/>
      <protection locked="0"/>
    </xf>
    <xf numFmtId="0" fontId="0" fillId="0" borderId="34" xfId="0" applyBorder="1" applyAlignment="1">
      <alignment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workbookViewId="0" topLeftCell="B1">
      <selection activeCell="J23" sqref="J23"/>
    </sheetView>
  </sheetViews>
  <sheetFormatPr defaultColWidth="9.140625" defaultRowHeight="12.75"/>
  <cols>
    <col min="4" max="4" width="18.28125" style="0" customWidth="1"/>
    <col min="5" max="5" width="4.8515625" style="0" customWidth="1"/>
    <col min="6" max="6" width="10.421875" style="0" customWidth="1"/>
  </cols>
  <sheetData>
    <row r="2" spans="2:16" ht="15.75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5.75">
      <c r="B3" s="6"/>
      <c r="C3" s="7"/>
      <c r="D3" s="8" t="s">
        <v>0</v>
      </c>
      <c r="E3" s="9"/>
      <c r="F3" s="9"/>
      <c r="G3" s="7"/>
      <c r="H3" s="10" t="s">
        <v>1</v>
      </c>
      <c r="I3" s="11"/>
      <c r="J3" s="12">
        <v>39515</v>
      </c>
      <c r="K3" s="13"/>
      <c r="L3" s="13"/>
      <c r="M3" s="13"/>
      <c r="N3" s="13"/>
      <c r="O3" s="14"/>
      <c r="P3" s="15"/>
    </row>
    <row r="4" spans="2:16" ht="20.25">
      <c r="B4" s="6"/>
      <c r="C4" s="16"/>
      <c r="D4" s="17" t="s">
        <v>2</v>
      </c>
      <c r="E4" s="9"/>
      <c r="F4" s="9"/>
      <c r="G4" s="7"/>
      <c r="H4" s="10" t="s">
        <v>3</v>
      </c>
      <c r="I4" s="11"/>
      <c r="J4" s="18" t="s">
        <v>45</v>
      </c>
      <c r="K4" s="19"/>
      <c r="L4" s="19"/>
      <c r="M4" s="19"/>
      <c r="N4" s="19"/>
      <c r="O4" s="20"/>
      <c r="P4" s="15"/>
    </row>
    <row r="5" spans="2:16" ht="12.75">
      <c r="B5" s="6"/>
      <c r="C5" s="7"/>
      <c r="D5" s="21"/>
      <c r="E5" s="9"/>
      <c r="F5" s="9"/>
      <c r="G5" s="9"/>
      <c r="H5" s="21"/>
      <c r="I5" s="9"/>
      <c r="J5" s="9"/>
      <c r="K5" s="9"/>
      <c r="L5" s="9"/>
      <c r="M5" s="9"/>
      <c r="N5" s="9"/>
      <c r="O5" s="9"/>
      <c r="P5" s="22"/>
    </row>
    <row r="6" spans="2:16" ht="15.75">
      <c r="B6" s="15"/>
      <c r="C6" s="23" t="s">
        <v>4</v>
      </c>
      <c r="D6" s="24" t="s">
        <v>39</v>
      </c>
      <c r="E6" s="25"/>
      <c r="F6" s="26"/>
      <c r="G6" s="23" t="s">
        <v>4</v>
      </c>
      <c r="H6" s="24"/>
      <c r="I6" s="27"/>
      <c r="J6" s="27"/>
      <c r="K6" s="27"/>
      <c r="L6" s="27"/>
      <c r="M6" s="27"/>
      <c r="N6" s="27"/>
      <c r="O6" s="28"/>
      <c r="P6" s="15"/>
    </row>
    <row r="7" spans="2:16" ht="12.75">
      <c r="B7" s="15"/>
      <c r="C7" s="29" t="s">
        <v>5</v>
      </c>
      <c r="D7" s="30" t="s">
        <v>40</v>
      </c>
      <c r="E7" s="31"/>
      <c r="F7" s="32"/>
      <c r="G7" s="33" t="s">
        <v>6</v>
      </c>
      <c r="H7" s="30" t="s">
        <v>43</v>
      </c>
      <c r="I7" s="19"/>
      <c r="J7" s="19"/>
      <c r="K7" s="19"/>
      <c r="L7" s="19"/>
      <c r="M7" s="19"/>
      <c r="N7" s="19"/>
      <c r="O7" s="20"/>
      <c r="P7" s="15"/>
    </row>
    <row r="8" spans="2:16" ht="12.75">
      <c r="B8" s="15"/>
      <c r="C8" s="34" t="s">
        <v>7</v>
      </c>
      <c r="D8" s="30" t="s">
        <v>41</v>
      </c>
      <c r="E8" s="31"/>
      <c r="F8" s="32"/>
      <c r="G8" s="35" t="s">
        <v>8</v>
      </c>
      <c r="H8" s="36" t="s">
        <v>47</v>
      </c>
      <c r="I8" s="19"/>
      <c r="J8" s="19"/>
      <c r="K8" s="19"/>
      <c r="L8" s="19"/>
      <c r="M8" s="19"/>
      <c r="N8" s="19"/>
      <c r="O8" s="20"/>
      <c r="P8" s="15"/>
    </row>
    <row r="9" spans="2:16" ht="12.75">
      <c r="B9" s="6"/>
      <c r="C9" s="34" t="s">
        <v>9</v>
      </c>
      <c r="D9" s="30" t="s">
        <v>42</v>
      </c>
      <c r="E9" s="31"/>
      <c r="F9" s="32"/>
      <c r="G9" s="35" t="s">
        <v>10</v>
      </c>
      <c r="H9" s="36" t="s">
        <v>46</v>
      </c>
      <c r="I9" s="19"/>
      <c r="J9" s="19"/>
      <c r="K9" s="19"/>
      <c r="L9" s="19"/>
      <c r="M9" s="19"/>
      <c r="N9" s="19"/>
      <c r="O9" s="20"/>
      <c r="P9" s="22"/>
    </row>
    <row r="10" spans="2:16" ht="12.75">
      <c r="B10" s="6"/>
      <c r="C10" s="37" t="s">
        <v>11</v>
      </c>
      <c r="D10" s="38"/>
      <c r="E10" s="39"/>
      <c r="F10" s="40"/>
      <c r="G10" s="37" t="s">
        <v>11</v>
      </c>
      <c r="H10" s="38"/>
      <c r="I10" s="41"/>
      <c r="J10" s="41"/>
      <c r="K10" s="41"/>
      <c r="L10" s="41"/>
      <c r="M10" s="41"/>
      <c r="N10" s="41"/>
      <c r="O10" s="41"/>
      <c r="P10" s="22"/>
    </row>
    <row r="11" spans="2:16" ht="12.75">
      <c r="B11" s="15"/>
      <c r="C11" s="42"/>
      <c r="D11" s="30" t="s">
        <v>41</v>
      </c>
      <c r="E11" s="31"/>
      <c r="F11" s="32"/>
      <c r="G11" s="43"/>
      <c r="H11" s="36" t="s">
        <v>44</v>
      </c>
      <c r="I11" s="19"/>
      <c r="J11" s="19"/>
      <c r="K11" s="19"/>
      <c r="L11" s="19"/>
      <c r="M11" s="19"/>
      <c r="N11" s="19"/>
      <c r="O11" s="20"/>
      <c r="P11" s="15"/>
    </row>
    <row r="12" spans="2:16" ht="12.75">
      <c r="B12" s="15"/>
      <c r="C12" s="44"/>
      <c r="D12" s="30" t="s">
        <v>42</v>
      </c>
      <c r="E12" s="31"/>
      <c r="F12" s="32"/>
      <c r="G12" s="45"/>
      <c r="H12" s="36" t="s">
        <v>43</v>
      </c>
      <c r="I12" s="19"/>
      <c r="J12" s="19"/>
      <c r="K12" s="19"/>
      <c r="L12" s="19"/>
      <c r="M12" s="19"/>
      <c r="N12" s="19"/>
      <c r="O12" s="20"/>
      <c r="P12" s="15"/>
    </row>
    <row r="13" spans="2:16" ht="15.75">
      <c r="B13" s="6"/>
      <c r="C13" s="9"/>
      <c r="D13" s="9"/>
      <c r="E13" s="9"/>
      <c r="F13" s="9"/>
      <c r="G13" s="46" t="s">
        <v>12</v>
      </c>
      <c r="H13" s="21"/>
      <c r="I13" s="21"/>
      <c r="J13" s="21"/>
      <c r="K13" s="9"/>
      <c r="L13" s="9"/>
      <c r="M13" s="9"/>
      <c r="N13" s="47"/>
      <c r="O13" s="7"/>
      <c r="P13" s="22"/>
    </row>
    <row r="14" spans="2:16" ht="12.75">
      <c r="B14" s="6"/>
      <c r="C14" s="48" t="s">
        <v>13</v>
      </c>
      <c r="D14" s="9"/>
      <c r="E14" s="9"/>
      <c r="F14" s="9"/>
      <c r="G14" s="49" t="s">
        <v>14</v>
      </c>
      <c r="H14" s="49" t="s">
        <v>15</v>
      </c>
      <c r="I14" s="49" t="s">
        <v>16</v>
      </c>
      <c r="J14" s="49" t="s">
        <v>17</v>
      </c>
      <c r="K14" s="49" t="s">
        <v>18</v>
      </c>
      <c r="L14" s="50" t="s">
        <v>19</v>
      </c>
      <c r="M14" s="51"/>
      <c r="N14" s="52" t="s">
        <v>20</v>
      </c>
      <c r="O14" s="53" t="s">
        <v>21</v>
      </c>
      <c r="P14" s="15"/>
    </row>
    <row r="15" spans="2:16" ht="12.75">
      <c r="B15" s="15"/>
      <c r="C15" s="54" t="s">
        <v>22</v>
      </c>
      <c r="D15" s="55" t="str">
        <f>IF(D7&gt;"",D7,"")</f>
        <v>Kantola Roope</v>
      </c>
      <c r="E15" s="55" t="str">
        <f>IF(H7&gt;"",H7,"")</f>
        <v>Soine Toni</v>
      </c>
      <c r="F15" s="55"/>
      <c r="G15" s="56">
        <v>-6</v>
      </c>
      <c r="H15" s="56">
        <v>-9</v>
      </c>
      <c r="I15" s="57">
        <v>-4</v>
      </c>
      <c r="J15" s="56"/>
      <c r="K15" s="56"/>
      <c r="L15" s="58">
        <f>IF(ISBLANK(G15),"",COUNTIF(G15:K15,"&gt;=0"))</f>
        <v>0</v>
      </c>
      <c r="M15" s="59">
        <f>IF(ISBLANK(G15),"",(IF(LEFT(G15,1)="-",1,0)+IF(LEFT(H15,1)="-",1,0)+IF(LEFT(I15,1)="-",1,0)+IF(LEFT(J15,1)="-",1,0)+IF(LEFT(K15,1)="-",1,0)))</f>
        <v>3</v>
      </c>
      <c r="N15" s="60">
        <f>IF(L15=3,1,"")</f>
      </c>
      <c r="O15" s="61">
        <f>IF(M15=3,1,"")</f>
        <v>1</v>
      </c>
      <c r="P15" s="15"/>
    </row>
    <row r="16" spans="2:16" ht="12.75">
      <c r="B16" s="15"/>
      <c r="C16" s="54" t="s">
        <v>23</v>
      </c>
      <c r="D16" s="55" t="str">
        <f>IF(D8&gt;"",D8,"")</f>
        <v>Flemming Jouni</v>
      </c>
      <c r="E16" s="55" t="str">
        <f>IF(H8&gt;"",H8,"")</f>
        <v>Jormanainen Jani</v>
      </c>
      <c r="F16" s="55"/>
      <c r="G16" s="62">
        <v>3</v>
      </c>
      <c r="H16" s="56">
        <v>-7</v>
      </c>
      <c r="I16" s="56">
        <v>-4</v>
      </c>
      <c r="J16" s="56">
        <v>-2</v>
      </c>
      <c r="K16" s="56"/>
      <c r="L16" s="58">
        <f>IF(ISBLANK(G16),"",COUNTIF(G16:K16,"&gt;=0"))</f>
        <v>1</v>
      </c>
      <c r="M16" s="59">
        <f>IF(ISBLANK(G16),"",(IF(LEFT(G16,1)="-",1,0)+IF(LEFT(H16,1)="-",1,0)+IF(LEFT(I16,1)="-",1,0)+IF(LEFT(J16,1)="-",1,0)+IF(LEFT(K16,1)="-",1,0)))</f>
        <v>3</v>
      </c>
      <c r="N16" s="60">
        <f>IF(L16=3,1,"")</f>
      </c>
      <c r="O16" s="61">
        <f>IF(M16=3,1,"")</f>
        <v>1</v>
      </c>
      <c r="P16" s="15"/>
    </row>
    <row r="17" spans="2:16" ht="12.75">
      <c r="B17" s="15"/>
      <c r="C17" s="63" t="s">
        <v>24</v>
      </c>
      <c r="D17" s="55" t="str">
        <f>IF(D9&gt;"",D9,"")</f>
        <v>Nyyssönen Matti</v>
      </c>
      <c r="E17" s="55" t="str">
        <f>IF(H9&gt;"",H9,"")</f>
        <v>Pelli Arto</v>
      </c>
      <c r="F17" s="64"/>
      <c r="G17" s="62">
        <v>6</v>
      </c>
      <c r="H17" s="65">
        <v>9</v>
      </c>
      <c r="I17" s="62">
        <v>4</v>
      </c>
      <c r="J17" s="62"/>
      <c r="K17" s="62"/>
      <c r="L17" s="58">
        <f aca="true" t="shared" si="0" ref="L17:L24">IF(ISBLANK(G17),"",COUNTIF(G17:K17,"&gt;=0"))</f>
        <v>3</v>
      </c>
      <c r="M17" s="59">
        <f aca="true" t="shared" si="1" ref="M17:M24">IF(ISBLANK(G17),"",(IF(LEFT(G17,1)="-",1,0)+IF(LEFT(H17,1)="-",1,0)+IF(LEFT(I17,1)="-",1,0)+IF(LEFT(J17,1)="-",1,0)+IF(LEFT(K17,1)="-",1,0)))</f>
        <v>0</v>
      </c>
      <c r="N17" s="60">
        <f aca="true" t="shared" si="2" ref="N17:O24">IF(L17=3,1,"")</f>
        <v>1</v>
      </c>
      <c r="O17" s="61">
        <f t="shared" si="2"/>
      </c>
      <c r="P17" s="15"/>
    </row>
    <row r="18" spans="2:16" ht="12.75">
      <c r="B18" s="15"/>
      <c r="C18" s="63" t="s">
        <v>25</v>
      </c>
      <c r="D18" s="55" t="str">
        <f>IF(D8&gt;"",D8,"")</f>
        <v>Flemming Jouni</v>
      </c>
      <c r="E18" s="55" t="str">
        <f>IF(H7&gt;"",H7,"")</f>
        <v>Soine Toni</v>
      </c>
      <c r="F18" s="64"/>
      <c r="G18" s="62">
        <v>5</v>
      </c>
      <c r="H18" s="65">
        <v>-7</v>
      </c>
      <c r="I18" s="62">
        <v>8</v>
      </c>
      <c r="J18" s="62">
        <v>7</v>
      </c>
      <c r="K18" s="62"/>
      <c r="L18" s="58">
        <f t="shared" si="0"/>
        <v>3</v>
      </c>
      <c r="M18" s="59">
        <f t="shared" si="1"/>
        <v>1</v>
      </c>
      <c r="N18" s="60">
        <f t="shared" si="2"/>
        <v>1</v>
      </c>
      <c r="O18" s="61">
        <f t="shared" si="2"/>
      </c>
      <c r="P18" s="15"/>
    </row>
    <row r="19" spans="2:16" ht="12.75">
      <c r="B19" s="15"/>
      <c r="C19" s="63" t="s">
        <v>26</v>
      </c>
      <c r="D19" s="55" t="str">
        <f>IF(D7&gt;"",D7,"")</f>
        <v>Kantola Roope</v>
      </c>
      <c r="E19" s="55" t="str">
        <f>IF(H9&gt;"",H9,"")</f>
        <v>Pelli Arto</v>
      </c>
      <c r="F19" s="64"/>
      <c r="G19" s="62">
        <v>8</v>
      </c>
      <c r="H19" s="65">
        <v>10</v>
      </c>
      <c r="I19" s="62">
        <v>6</v>
      </c>
      <c r="J19" s="62"/>
      <c r="K19" s="62"/>
      <c r="L19" s="58">
        <f t="shared" si="0"/>
        <v>3</v>
      </c>
      <c r="M19" s="59">
        <f t="shared" si="1"/>
        <v>0</v>
      </c>
      <c r="N19" s="60">
        <f t="shared" si="2"/>
        <v>1</v>
      </c>
      <c r="O19" s="61">
        <f t="shared" si="2"/>
      </c>
      <c r="P19" s="15"/>
    </row>
    <row r="20" spans="2:16" ht="12.75">
      <c r="B20" s="15"/>
      <c r="C20" s="63" t="s">
        <v>27</v>
      </c>
      <c r="D20" s="55" t="str">
        <f>IF(D9&gt;"",D9,"")</f>
        <v>Nyyssönen Matti</v>
      </c>
      <c r="E20" s="55" t="str">
        <f>IF(H8&gt;"",H8,"")</f>
        <v>Jormanainen Jani</v>
      </c>
      <c r="F20" s="64"/>
      <c r="G20" s="62">
        <v>-9</v>
      </c>
      <c r="H20" s="65">
        <v>9</v>
      </c>
      <c r="I20" s="62">
        <v>6</v>
      </c>
      <c r="J20" s="62">
        <v>7</v>
      </c>
      <c r="K20" s="62"/>
      <c r="L20" s="58">
        <f t="shared" si="0"/>
        <v>3</v>
      </c>
      <c r="M20" s="59">
        <f t="shared" si="1"/>
        <v>1</v>
      </c>
      <c r="N20" s="60">
        <f t="shared" si="2"/>
        <v>1</v>
      </c>
      <c r="O20" s="61">
        <f t="shared" si="2"/>
      </c>
      <c r="P20" s="15"/>
    </row>
    <row r="21" spans="2:16" ht="12.75">
      <c r="B21" s="15"/>
      <c r="C21" s="63" t="s">
        <v>28</v>
      </c>
      <c r="D21" s="66" t="str">
        <f>IF(D11&gt;"",D11&amp;" / "&amp;D12,"")</f>
        <v>Flemming Jouni / Nyyssönen Matti</v>
      </c>
      <c r="E21" s="66" t="str">
        <f>IF(H11&gt;"",H11&amp;" / "&amp;H12,"")</f>
        <v>Jormanainen Toni / Soine Toni</v>
      </c>
      <c r="F21" s="67"/>
      <c r="G21" s="68">
        <v>-7</v>
      </c>
      <c r="H21" s="69">
        <v>-11</v>
      </c>
      <c r="I21" s="70">
        <v>-6</v>
      </c>
      <c r="J21" s="70"/>
      <c r="K21" s="70"/>
      <c r="L21" s="58">
        <f t="shared" si="0"/>
        <v>0</v>
      </c>
      <c r="M21" s="59">
        <f t="shared" si="1"/>
        <v>3</v>
      </c>
      <c r="N21" s="60">
        <f t="shared" si="2"/>
      </c>
      <c r="O21" s="61">
        <f t="shared" si="2"/>
        <v>1</v>
      </c>
      <c r="P21" s="15"/>
    </row>
    <row r="22" spans="2:16" ht="12.75">
      <c r="B22" s="15"/>
      <c r="C22" s="54" t="s">
        <v>29</v>
      </c>
      <c r="D22" s="55" t="str">
        <f>IF(D8&gt;"",D8,"")</f>
        <v>Flemming Jouni</v>
      </c>
      <c r="E22" s="55" t="str">
        <f>IF(H9&gt;"",H9,"")</f>
        <v>Pelli Arto</v>
      </c>
      <c r="F22" s="71"/>
      <c r="G22" s="72">
        <v>4</v>
      </c>
      <c r="H22" s="56">
        <v>3</v>
      </c>
      <c r="I22" s="56">
        <v>6</v>
      </c>
      <c r="J22" s="56"/>
      <c r="K22" s="57"/>
      <c r="L22" s="58">
        <f t="shared" si="0"/>
        <v>3</v>
      </c>
      <c r="M22" s="59">
        <f t="shared" si="1"/>
        <v>0</v>
      </c>
      <c r="N22" s="60">
        <f t="shared" si="2"/>
        <v>1</v>
      </c>
      <c r="O22" s="61">
        <f t="shared" si="2"/>
      </c>
      <c r="P22" s="15"/>
    </row>
    <row r="23" spans="2:16" ht="12.75">
      <c r="B23" s="15"/>
      <c r="C23" s="54" t="s">
        <v>30</v>
      </c>
      <c r="D23" s="55" t="str">
        <f>IF(D9&gt;"",D9,"")</f>
        <v>Nyyssönen Matti</v>
      </c>
      <c r="E23" s="55" t="str">
        <f>IF(H7&gt;"",H7,"")</f>
        <v>Soine Toni</v>
      </c>
      <c r="F23" s="71"/>
      <c r="G23" s="72">
        <v>8</v>
      </c>
      <c r="H23" s="56">
        <v>7</v>
      </c>
      <c r="I23" s="56">
        <v>6</v>
      </c>
      <c r="J23" s="56"/>
      <c r="K23" s="57"/>
      <c r="L23" s="58">
        <f t="shared" si="0"/>
        <v>3</v>
      </c>
      <c r="M23" s="59">
        <f t="shared" si="1"/>
        <v>0</v>
      </c>
      <c r="N23" s="60">
        <f t="shared" si="2"/>
        <v>1</v>
      </c>
      <c r="O23" s="61">
        <f t="shared" si="2"/>
      </c>
      <c r="P23" s="15"/>
    </row>
    <row r="24" spans="2:16" ht="13.5" thickBot="1">
      <c r="B24" s="15"/>
      <c r="C24" s="54" t="s">
        <v>31</v>
      </c>
      <c r="D24" s="55" t="str">
        <f>IF(D7&gt;"",D7,"")</f>
        <v>Kantola Roope</v>
      </c>
      <c r="E24" s="55" t="str">
        <f>IF(H8&gt;"",H8,"")</f>
        <v>Jormanainen Jani</v>
      </c>
      <c r="F24" s="71"/>
      <c r="G24" s="57"/>
      <c r="H24" s="56"/>
      <c r="I24" s="57"/>
      <c r="J24" s="56"/>
      <c r="K24" s="56"/>
      <c r="L24" s="58">
        <f t="shared" si="0"/>
      </c>
      <c r="M24" s="59">
        <f t="shared" si="1"/>
      </c>
      <c r="N24" s="60">
        <f t="shared" si="2"/>
      </c>
      <c r="O24" s="61">
        <f t="shared" si="2"/>
      </c>
      <c r="P24" s="15"/>
    </row>
    <row r="25" spans="2:16" ht="16.5" thickBot="1">
      <c r="B25" s="6"/>
      <c r="C25" s="9"/>
      <c r="D25" s="9"/>
      <c r="E25" s="9"/>
      <c r="F25" s="9"/>
      <c r="G25" s="9"/>
      <c r="H25" s="9"/>
      <c r="I25" s="9"/>
      <c r="J25" s="73" t="s">
        <v>32</v>
      </c>
      <c r="K25" s="74"/>
      <c r="L25" s="75">
        <f>IF(ISBLANK(D7),"",SUM(L15:L24))</f>
        <v>19</v>
      </c>
      <c r="M25" s="76">
        <f>IF(ISBLANK(H7),"",SUM(M15:M24))</f>
        <v>11</v>
      </c>
      <c r="N25" s="77">
        <f>IF(ISBLANK(G15),"",SUM(N15:N24))</f>
        <v>6</v>
      </c>
      <c r="O25" s="78">
        <f>IF(ISBLANK(G15),"",SUM(O15:O24))</f>
        <v>3</v>
      </c>
      <c r="P25" s="15"/>
    </row>
    <row r="26" spans="2:16" ht="12.75">
      <c r="B26" s="6"/>
      <c r="C26" s="79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2"/>
    </row>
    <row r="27" spans="2:16" ht="12.75">
      <c r="B27" s="6"/>
      <c r="C27" s="80" t="s">
        <v>34</v>
      </c>
      <c r="D27" s="80"/>
      <c r="E27" s="80" t="s">
        <v>35</v>
      </c>
      <c r="F27" s="81"/>
      <c r="G27" s="80"/>
      <c r="H27" s="80" t="s">
        <v>36</v>
      </c>
      <c r="I27" s="81"/>
      <c r="J27" s="80"/>
      <c r="K27" s="82" t="s">
        <v>37</v>
      </c>
      <c r="L27" s="7"/>
      <c r="M27" s="9"/>
      <c r="N27" s="9"/>
      <c r="O27" s="9"/>
      <c r="P27" s="22"/>
    </row>
    <row r="28" spans="2:16" ht="18.75" thickBot="1">
      <c r="B28" s="6"/>
      <c r="C28" s="9"/>
      <c r="D28" s="9"/>
      <c r="E28" s="9"/>
      <c r="F28" s="9"/>
      <c r="G28" s="9"/>
      <c r="H28" s="9"/>
      <c r="I28" s="9"/>
      <c r="J28" s="9"/>
      <c r="K28" s="83" t="str">
        <f>IF(N25=6,D6,IF(O25=6,H6,IF(N25=5,IF(O25=5,"tasan",""),"")))</f>
        <v>TuKa</v>
      </c>
      <c r="L28" s="84"/>
      <c r="M28" s="84"/>
      <c r="N28" s="84"/>
      <c r="O28" s="85"/>
      <c r="P28" s="15"/>
    </row>
    <row r="29" spans="2:16" ht="18">
      <c r="B29" s="86"/>
      <c r="C29" s="87"/>
      <c r="D29" s="87"/>
      <c r="E29" s="87"/>
      <c r="F29" s="87"/>
      <c r="G29" s="87"/>
      <c r="H29" s="87"/>
      <c r="I29" s="87"/>
      <c r="J29" s="87"/>
      <c r="K29" s="88"/>
      <c r="L29" s="88"/>
      <c r="M29" s="88"/>
      <c r="N29" s="88"/>
      <c r="O29" s="88"/>
      <c r="P29" s="89"/>
    </row>
    <row r="30" ht="12.75">
      <c r="C30" s="90" t="s">
        <v>38</v>
      </c>
    </row>
  </sheetData>
  <mergeCells count="16">
    <mergeCell ref="D12:E12"/>
    <mergeCell ref="H12:O12"/>
    <mergeCell ref="L14:M14"/>
    <mergeCell ref="K28:O28"/>
    <mergeCell ref="D9:E9"/>
    <mergeCell ref="H9:O9"/>
    <mergeCell ref="D11:E11"/>
    <mergeCell ref="H11:O11"/>
    <mergeCell ref="D7:E7"/>
    <mergeCell ref="H7:O7"/>
    <mergeCell ref="D8:E8"/>
    <mergeCell ref="H8:O8"/>
    <mergeCell ref="J3:O3"/>
    <mergeCell ref="J4:O4"/>
    <mergeCell ref="D6:E6"/>
    <mergeCell ref="H6:O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</dc:creator>
  <cp:keywords/>
  <dc:description/>
  <cp:lastModifiedBy>Jouko</cp:lastModifiedBy>
  <dcterms:created xsi:type="dcterms:W3CDTF">2008-03-08T09:30:11Z</dcterms:created>
  <dcterms:modified xsi:type="dcterms:W3CDTF">2008-03-08T11:57:11Z</dcterms:modified>
  <cp:category/>
  <cp:version/>
  <cp:contentType/>
  <cp:contentStatus/>
</cp:coreProperties>
</file>